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'BSheet'!$A$1:$F$69</definedName>
    <definedName name="_xlnm.Print_Area" localSheetId="3">'CF'!$A$1:$F$71</definedName>
    <definedName name="_xlnm.Print_Area" localSheetId="2">'Equity'!$A$1:$N$39</definedName>
    <definedName name="_xlnm.Print_Area" localSheetId="0">'Income'!$A$1:$F$65</definedName>
  </definedNames>
  <calcPr fullCalcOnLoad="1"/>
</workbook>
</file>

<file path=xl/sharedStrings.xml><?xml version="1.0" encoding="utf-8"?>
<sst xmlns="http://schemas.openxmlformats.org/spreadsheetml/2006/main" count="224" uniqueCount="162">
  <si>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</si>
  <si>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</si>
  <si>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</si>
  <si>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</si>
  <si>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</si>
  <si>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</si>
  <si>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</si>
  <si>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</si>
  <si>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</si>
  <si>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</si>
  <si>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</si>
  <si>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Other operating income</t>
  </si>
  <si>
    <t>Finance costs</t>
  </si>
  <si>
    <t>Share of profits of associated companies</t>
  </si>
  <si>
    <t>Profit before tax</t>
  </si>
  <si>
    <t>Taxation</t>
  </si>
  <si>
    <t>Profit after taxation</t>
  </si>
  <si>
    <t>Net profit for the period</t>
  </si>
  <si>
    <t xml:space="preserve">Notes : 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</si>
  <si>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</si>
  <si>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</si>
  <si>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</si>
  <si>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</si>
  <si>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</si>
  <si>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</si>
  <si>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</si>
  <si>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</si>
  <si>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</si>
  <si>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</si>
  <si>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</si>
  <si>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CURRENT LIABILITIES</t>
  </si>
  <si>
    <t>CURRENT ASSETS</t>
  </si>
  <si>
    <t>NON CURRENT ASSETS</t>
  </si>
  <si>
    <t>Payables</t>
  </si>
  <si>
    <t>Borrowings (interest bearing)</t>
  </si>
  <si>
    <t>NET CURRENT ASSETS</t>
  </si>
  <si>
    <t>LESS: NON CURRENT LIABILITIES</t>
  </si>
  <si>
    <t>Provision for retirement benefits</t>
  </si>
  <si>
    <t>Advance membership fees</t>
  </si>
  <si>
    <t>Deferred taxation</t>
  </si>
  <si>
    <t>CAPITAL AND RESERVES</t>
  </si>
  <si>
    <t>Reserves</t>
  </si>
  <si>
    <t>SHAREHOLDERS' EQUITY</t>
  </si>
  <si>
    <t>MINORITY INTEREST</t>
  </si>
  <si>
    <t>Share Capital</t>
  </si>
  <si>
    <t xml:space="preserve">Non Distributable </t>
  </si>
  <si>
    <t>Distributable</t>
  </si>
  <si>
    <t>Total</t>
  </si>
  <si>
    <t>Capital Reserves</t>
  </si>
  <si>
    <t>Share premium</t>
  </si>
  <si>
    <t>General Reserve</t>
  </si>
  <si>
    <t>Retained Earnings</t>
  </si>
  <si>
    <t>At 1 January 2003</t>
  </si>
  <si>
    <t>Operating Activities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</si>
  <si>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</si>
  <si>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</si>
  <si>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</si>
  <si>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</si>
  <si>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</si>
  <si>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</si>
  <si>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Net cash flows from operating activities</t>
  </si>
  <si>
    <t>Investing Activities</t>
  </si>
  <si>
    <t>Dividends received</t>
  </si>
  <si>
    <t>Interest received</t>
  </si>
  <si>
    <t>Purchase of property, plant and equipement</t>
  </si>
  <si>
    <t>Investment in associated companies</t>
  </si>
  <si>
    <t>Income received from jointly controlled entities</t>
  </si>
  <si>
    <t>Proceeds from disposal of other investments</t>
  </si>
  <si>
    <t>Net cash flows from investing activities</t>
  </si>
  <si>
    <t>Financing Activities</t>
  </si>
  <si>
    <t>Interest paid</t>
  </si>
  <si>
    <t>Drawdown of borrowings</t>
  </si>
  <si>
    <t>Repayment of borrowings</t>
  </si>
  <si>
    <t>Fixed deposits pledged</t>
  </si>
  <si>
    <t>Net cash flows from financing activities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</si>
  <si>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</si>
  <si>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</si>
  <si>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</si>
  <si>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</si>
  <si>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</si>
  <si>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</si>
  <si>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</si>
  <si>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>Proceeds from shares issue to minority interests</t>
  </si>
  <si>
    <t>The Condensed Consolidated Statement Of Changes In Equity Should Be Read In Conjunction With The Annual Financial</t>
  </si>
  <si>
    <t>The Condensed Consolidated Cash Flow Statement Should Be Read In Conjunction With The</t>
  </si>
  <si>
    <t xml:space="preserve"> </t>
  </si>
  <si>
    <t>on the KLSE on 22 July 2003.</t>
  </si>
  <si>
    <t xml:space="preserve">       INDIVIDUAL    QUARTER</t>
  </si>
  <si>
    <t xml:space="preserve">The Condensed Consolidated Income Statement Should Be Read In Conjunction With The Annual Financial </t>
  </si>
  <si>
    <t>- 3 -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</si>
  <si>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</si>
  <si>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</si>
  <si>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</si>
  <si>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</si>
  <si>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</si>
  <si>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</si>
  <si>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>Earnings per share - Diluted (sen)</t>
  </si>
  <si>
    <t>The Condensed Consolidated Income Statement for Kumpulan Perangsang Selangor Berhad (KPS) and its</t>
  </si>
  <si>
    <t>The Condensed Consolidated Balance Sheet Should Be Read In Conjunction With The Annual Financial</t>
  </si>
  <si>
    <t>Earnings per share - Basic (sen) *</t>
  </si>
  <si>
    <t>The Condensed Consolidated Balance Sheet for Kumpulan Perangsang Selangor Berhad (KPS) and its</t>
  </si>
  <si>
    <t xml:space="preserve">Unaudited Condensed Consolidated Statement of Changes In Equity  </t>
  </si>
  <si>
    <t xml:space="preserve">Unaudited Condensed Consolidated Cash Flow Statement  </t>
  </si>
  <si>
    <t>The Condensed Consolidated Cash Flow Statement for Kumpulan Perangsang Selangor Berhad (KPS) and its</t>
  </si>
  <si>
    <t>KPS Group.</t>
  </si>
  <si>
    <t xml:space="preserve">The merger scheme was effective on 30 June 2003 and subsequently, the paid-up capital of KPS was </t>
  </si>
  <si>
    <t xml:space="preserve">increased to RM431.4 million on 14 July 2003.  The merger scheme was completed when KPS became listed </t>
  </si>
  <si>
    <t>Net Tangible Assets Per Ordinary Share (Sen)  *</t>
  </si>
  <si>
    <t>The Condensed Consolidated Statement of Changes in Equity for Kumpulan Perangsang Selangor Berhad (KPS) and its</t>
  </si>
  <si>
    <t>* Post-merger</t>
  </si>
  <si>
    <t>which had a paid-up capital of RM431.4 million.</t>
  </si>
  <si>
    <t>Long Term Payables</t>
  </si>
  <si>
    <t>Adjustment for non-cash items</t>
  </si>
  <si>
    <t>Adjustment for non-operating items</t>
  </si>
  <si>
    <t>- as previously reported</t>
  </si>
  <si>
    <t xml:space="preserve">- share of prior year adjustments in an </t>
  </si>
  <si>
    <t>- as restated</t>
  </si>
  <si>
    <t>Net increase in cash and cash equivalents</t>
  </si>
  <si>
    <t>Unaudited Condensed Consolidated Income Statements</t>
  </si>
  <si>
    <t xml:space="preserve"> Report For The Year Ended 31 December 2003.</t>
  </si>
  <si>
    <t>Amount due from holding company</t>
  </si>
  <si>
    <t>Report For The Year Ended 31 December 2003.</t>
  </si>
  <si>
    <t>At 1 January 2004</t>
  </si>
  <si>
    <t>Annual Financial Report For The Year Ended 31 December 2003.</t>
  </si>
  <si>
    <t>Deposit, bank and cash balances</t>
  </si>
  <si>
    <t>Sinking fund for maintenance of golf course</t>
  </si>
  <si>
    <t>(Audited)</t>
  </si>
  <si>
    <t>Revaluation reserve</t>
  </si>
  <si>
    <t>Net cash from operations</t>
  </si>
  <si>
    <t xml:space="preserve">Cash on acquisition </t>
  </si>
  <si>
    <t>Sinking Fund Accounts</t>
  </si>
  <si>
    <t>Operating loss before changes in working capital</t>
  </si>
  <si>
    <t>For the quarter ended 30 June 2004</t>
  </si>
  <si>
    <t>30/06/2004</t>
  </si>
  <si>
    <t>30/06/2003</t>
  </si>
  <si>
    <t>subsidiary companies for the quarter ended 30 June 2004 represents the post-merger results of KPS Group</t>
  </si>
  <si>
    <t>Income Statement KPS- 2nd Quarter 2004</t>
  </si>
  <si>
    <t>16/08/2004</t>
  </si>
  <si>
    <t>As at 30 June 2004</t>
  </si>
  <si>
    <t>For the period ended 30 June 2004</t>
  </si>
  <si>
    <t>At 30 June 2004</t>
  </si>
  <si>
    <t>At 30 June 2003</t>
  </si>
  <si>
    <t>subsidiary companies for the period ended 30 June 2004 represents the post-merger results of KPS Group.</t>
  </si>
  <si>
    <t>30 June 2004</t>
  </si>
  <si>
    <t>30 June 2003</t>
  </si>
  <si>
    <t>Dividends paid</t>
  </si>
  <si>
    <t>31 June 2003</t>
  </si>
  <si>
    <t>subsidiary companies for the year ended 30 June 2004 represents the post-merger results of KPS Group.</t>
  </si>
  <si>
    <t>Dividend for the financial year ended</t>
  </si>
  <si>
    <t xml:space="preserve">  31 December 2003</t>
  </si>
  <si>
    <t>Profit/(Loss) from operations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</si>
  <si>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</si>
  <si>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</si>
  <si>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</si>
  <si>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</si>
  <si>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 xml:space="preserve">    associated company </t>
  </si>
  <si>
    <t>Cost of sales</t>
  </si>
  <si>
    <t>Gross profit</t>
  </si>
  <si>
    <t>Other operating expenses</t>
  </si>
  <si>
    <t>Proceeds from disposal of property, plant and machinery</t>
  </si>
  <si>
    <t>Cash and cash equivalents at 31 June</t>
  </si>
  <si>
    <t>subsidiary companies for the period ended 30 June 2004 represents the post-merger cash flow position of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</si>
</sst>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5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15" fontId="1" fillId="0" borderId="0" xfId="0" applyNumberFormat="1" applyFont="1" applyAlignment="1" quotePrefix="1">
      <alignment horizontal="right"/>
    </xf>
    <xf numFmtId="43" fontId="0" fillId="0" borderId="2" xfId="15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165" fontId="0" fillId="0" borderId="2" xfId="15" applyNumberForma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[0]_Sheet1" xfId="17"/>
    <cellStyle name="Comma [0]_Sheet4" xfId="18"/>
    <cellStyle name="Comma [0]_Sheet5" xfId="19"/>
    <cellStyle name="Comma_Sheet1" xfId="20"/>
    <cellStyle name="Comma_Sheet4" xfId="21"/>
    <cellStyle name="Comma_Sheet5" xfId="22"/>
    <cellStyle name="Currency" xfId="23"/>
    <cellStyle name="Currency [0]" xfId="24"/>
    <cellStyle name="Currency [0]_Sheet1" xfId="25"/>
    <cellStyle name="Currency [0]_Sheet4" xfId="26"/>
    <cellStyle name="Currency [0]_Sheet5" xfId="27"/>
    <cellStyle name="Currency_Sheet1" xfId="28"/>
    <cellStyle name="Currency_Sheet4" xfId="29"/>
    <cellStyle name="Currency_Sheet5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1"/>
  <sheetViews>
    <sheetView tabSelected="1" workbookViewId="0" topLeftCell="A1">
      <selection activeCell="F2" sqref="F2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17.7109375" style="0" customWidth="1"/>
    <col min="4" max="4" width="1.7109375" style="0" customWidth="1"/>
    <col min="5" max="5" width="12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118</v>
      </c>
      <c r="B4" s="1"/>
      <c r="C4" s="1"/>
      <c r="D4" s="1"/>
      <c r="E4" s="1"/>
      <c r="F4" s="1"/>
    </row>
    <row r="5" spans="1:6" ht="15.75">
      <c r="A5" s="11" t="s">
        <v>132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87</v>
      </c>
      <c r="C7" s="2"/>
      <c r="D7" s="2"/>
      <c r="E7" s="2" t="s">
        <v>153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94</v>
      </c>
      <c r="D9" s="2"/>
      <c r="E9" s="3" t="s">
        <v>2</v>
      </c>
      <c r="F9" s="3" t="s">
        <v>94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 t="s">
        <v>133</v>
      </c>
      <c r="C12" s="3" t="s">
        <v>134</v>
      </c>
      <c r="D12" s="2"/>
      <c r="E12" s="3" t="s">
        <v>133</v>
      </c>
      <c r="F12" s="3" t="s">
        <v>134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92834</v>
      </c>
      <c r="C15" s="9">
        <v>35035</v>
      </c>
      <c r="D15" s="4"/>
      <c r="E15" s="4">
        <v>129658</v>
      </c>
      <c r="F15" s="9">
        <v>54597</v>
      </c>
    </row>
    <row r="16" spans="2:6" ht="12.75">
      <c r="B16" s="4"/>
      <c r="C16" s="10"/>
      <c r="D16" s="4"/>
      <c r="E16" s="4"/>
      <c r="F16" s="4"/>
    </row>
    <row r="17" spans="1:6" ht="12.75">
      <c r="A17" t="s">
        <v>156</v>
      </c>
      <c r="B17" s="7">
        <v>-65927</v>
      </c>
      <c r="C17" s="50">
        <v>-26213</v>
      </c>
      <c r="D17" s="4"/>
      <c r="E17" s="7">
        <v>-94466</v>
      </c>
      <c r="F17" s="7">
        <v>-40720</v>
      </c>
    </row>
    <row r="18" spans="1:6" ht="19.5" customHeight="1">
      <c r="A18" t="s">
        <v>157</v>
      </c>
      <c r="B18" s="4">
        <f>SUM(B15:B17)</f>
        <v>26907</v>
      </c>
      <c r="C18" s="4">
        <f>SUM(C15:C17)</f>
        <v>8822</v>
      </c>
      <c r="D18" s="4"/>
      <c r="E18" s="4">
        <f>SUM(E15:E17)</f>
        <v>35192</v>
      </c>
      <c r="F18" s="4">
        <f>SUM(F15:F17)</f>
        <v>13877</v>
      </c>
    </row>
    <row r="19" spans="2:6" ht="12.75">
      <c r="B19" s="4"/>
      <c r="C19" s="10"/>
      <c r="D19" s="4"/>
      <c r="E19" s="4"/>
      <c r="F19" s="4"/>
    </row>
    <row r="20" spans="1:6" ht="12.75">
      <c r="A20" t="s">
        <v>11</v>
      </c>
      <c r="B20" s="4">
        <v>2989</v>
      </c>
      <c r="C20" s="9">
        <v>4154</v>
      </c>
      <c r="D20" s="4"/>
      <c r="E20" s="4">
        <v>6936</v>
      </c>
      <c r="F20" s="9">
        <v>6364</v>
      </c>
    </row>
    <row r="21" spans="1:6" ht="12.75">
      <c r="A21" t="s">
        <v>85</v>
      </c>
      <c r="B21" s="4"/>
      <c r="C21" s="10"/>
      <c r="D21" s="4"/>
      <c r="E21" s="4"/>
      <c r="F21" s="4"/>
    </row>
    <row r="22" spans="1:6" ht="12.75">
      <c r="A22" t="s">
        <v>158</v>
      </c>
      <c r="B22" s="7">
        <v>-17126</v>
      </c>
      <c r="C22" s="34">
        <v>-12323</v>
      </c>
      <c r="D22" s="4"/>
      <c r="E22" s="7">
        <v>-33699</v>
      </c>
      <c r="F22" s="34">
        <v>-22746</v>
      </c>
    </row>
    <row r="23" spans="1:6" ht="19.5" customHeight="1">
      <c r="A23" t="s">
        <v>150</v>
      </c>
      <c r="B23" s="4">
        <f>SUM(B18:B22)</f>
        <v>12770</v>
      </c>
      <c r="C23" s="4">
        <f>SUM(C18:C22)</f>
        <v>653</v>
      </c>
      <c r="D23" s="4"/>
      <c r="E23" s="4">
        <f>SUM(E18:E22)</f>
        <v>8429</v>
      </c>
      <c r="F23" s="4">
        <f>SUM(F18:F22)</f>
        <v>-2505</v>
      </c>
    </row>
    <row r="24" spans="2:6" ht="12.75">
      <c r="B24" s="4"/>
      <c r="C24" s="4"/>
      <c r="D24" s="4"/>
      <c r="E24" s="4"/>
      <c r="F24" s="4"/>
    </row>
    <row r="25" spans="1:6" ht="12.75">
      <c r="A25" t="s">
        <v>12</v>
      </c>
      <c r="B25" s="4">
        <v>-6185</v>
      </c>
      <c r="C25" s="9">
        <v>-5569</v>
      </c>
      <c r="D25" s="4"/>
      <c r="E25" s="4">
        <v>-12073</v>
      </c>
      <c r="F25" s="9">
        <v>-10807</v>
      </c>
    </row>
    <row r="26" spans="2:6" ht="12.75">
      <c r="B26" s="4"/>
      <c r="C26" s="4"/>
      <c r="D26" s="4"/>
      <c r="E26" s="4"/>
      <c r="F26" s="4"/>
    </row>
    <row r="27" spans="1:6" ht="12.75">
      <c r="A27" t="s">
        <v>13</v>
      </c>
      <c r="B27" s="4">
        <v>20871</v>
      </c>
      <c r="C27" s="9">
        <v>18115</v>
      </c>
      <c r="D27" s="4"/>
      <c r="E27" s="4">
        <v>39671</v>
      </c>
      <c r="F27" s="9">
        <v>35937</v>
      </c>
    </row>
    <row r="28" spans="2:6" ht="12.75">
      <c r="B28" s="4"/>
      <c r="C28" s="4"/>
      <c r="D28" s="4"/>
      <c r="E28" s="4"/>
      <c r="F28" s="4"/>
    </row>
    <row r="29" spans="1:6" ht="12.75">
      <c r="A29" t="s">
        <v>93</v>
      </c>
      <c r="B29" s="7">
        <v>0</v>
      </c>
      <c r="C29" s="34">
        <v>10000</v>
      </c>
      <c r="D29" s="4"/>
      <c r="E29" s="7">
        <v>10000</v>
      </c>
      <c r="F29" s="34">
        <v>19000</v>
      </c>
    </row>
    <row r="30" spans="1:6" ht="19.5" customHeight="1">
      <c r="A30" t="s">
        <v>14</v>
      </c>
      <c r="B30" s="4">
        <f>SUM(B23:B29)</f>
        <v>27456</v>
      </c>
      <c r="C30" s="4">
        <f>SUM(C23:C29)</f>
        <v>23199</v>
      </c>
      <c r="D30" s="4"/>
      <c r="E30" s="4">
        <f>SUM(E23:E29)</f>
        <v>46027</v>
      </c>
      <c r="F30" s="4">
        <f>SUM(F23:F29)</f>
        <v>41625</v>
      </c>
    </row>
    <row r="31" spans="2:6" ht="12.75">
      <c r="B31" s="4"/>
      <c r="C31" s="4"/>
      <c r="D31" s="4"/>
      <c r="E31" s="4"/>
      <c r="F31" s="4"/>
    </row>
    <row r="32" spans="1:6" ht="12.75">
      <c r="A32" t="s">
        <v>15</v>
      </c>
      <c r="B32" s="7">
        <v>-4891</v>
      </c>
      <c r="C32" s="34">
        <v>-6127</v>
      </c>
      <c r="D32" s="4"/>
      <c r="E32" s="7">
        <v>-11775</v>
      </c>
      <c r="F32" s="34">
        <v>-12280</v>
      </c>
    </row>
    <row r="33" spans="1:6" ht="19.5" customHeight="1">
      <c r="A33" t="s">
        <v>16</v>
      </c>
      <c r="B33" s="4">
        <f>SUM(B30:B32)</f>
        <v>22565</v>
      </c>
      <c r="C33" s="4">
        <f>SUM(C30:C32)</f>
        <v>17072</v>
      </c>
      <c r="D33" s="4"/>
      <c r="E33" s="4">
        <f>SUM(E30:E32)</f>
        <v>34252</v>
      </c>
      <c r="F33" s="4">
        <f>SUM(F30:F32)</f>
        <v>29345</v>
      </c>
    </row>
    <row r="34" spans="2:6" ht="12.75">
      <c r="B34" s="4"/>
      <c r="C34" s="4"/>
      <c r="D34" s="4"/>
      <c r="E34" s="4"/>
      <c r="F34" s="4"/>
    </row>
    <row r="35" spans="1:6" ht="12.75">
      <c r="A35" t="s">
        <v>95</v>
      </c>
      <c r="B35" s="7">
        <v>-6713</v>
      </c>
      <c r="C35" s="34">
        <v>924</v>
      </c>
      <c r="D35" s="4"/>
      <c r="E35" s="7">
        <v>-2594</v>
      </c>
      <c r="F35" s="34">
        <v>2299</v>
      </c>
    </row>
    <row r="36" spans="1:6" ht="19.5" customHeight="1" thickBot="1">
      <c r="A36" t="s">
        <v>17</v>
      </c>
      <c r="B36" s="8">
        <f>SUM(B33:B35)</f>
        <v>15852</v>
      </c>
      <c r="C36" s="8">
        <f>SUM(C33:C35)</f>
        <v>17996</v>
      </c>
      <c r="D36" s="4"/>
      <c r="E36" s="8">
        <f>SUM(E33:E35)</f>
        <v>31658</v>
      </c>
      <c r="F36" s="8">
        <f>SUM(F33:F35)</f>
        <v>31644</v>
      </c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1:6" ht="12.75">
      <c r="A39" t="s">
        <v>99</v>
      </c>
      <c r="B39" s="48">
        <v>3.7</v>
      </c>
      <c r="C39" s="49">
        <v>4.6</v>
      </c>
      <c r="D39" s="48">
        <v>3.7</v>
      </c>
      <c r="E39" s="48">
        <v>7.3</v>
      </c>
      <c r="F39" s="49">
        <v>8.1</v>
      </c>
    </row>
    <row r="40" spans="2:6" ht="12.75">
      <c r="B40" s="4"/>
      <c r="C40" s="4"/>
      <c r="D40" s="4"/>
      <c r="E40" s="4"/>
      <c r="F40" s="4"/>
    </row>
    <row r="41" spans="1:6" ht="12.75">
      <c r="A41" t="s">
        <v>96</v>
      </c>
      <c r="B41" s="9">
        <v>0</v>
      </c>
      <c r="C41" s="9">
        <v>0</v>
      </c>
      <c r="D41" s="10"/>
      <c r="E41" s="9">
        <v>0</v>
      </c>
      <c r="F41" s="9">
        <v>0</v>
      </c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1:6" ht="12.75">
      <c r="A44" t="s">
        <v>18</v>
      </c>
      <c r="B44" s="4"/>
      <c r="C44" s="4"/>
      <c r="D44" s="4"/>
      <c r="E44" s="4"/>
      <c r="F44" s="4"/>
    </row>
    <row r="45" spans="1:6" ht="12.75">
      <c r="A45" t="s">
        <v>97</v>
      </c>
      <c r="B45" s="4"/>
      <c r="C45" s="4"/>
      <c r="D45" s="4"/>
      <c r="E45" s="4"/>
      <c r="F45" s="4"/>
    </row>
    <row r="46" spans="1:6" ht="12.75">
      <c r="A46" t="s">
        <v>135</v>
      </c>
      <c r="B46" s="4"/>
      <c r="C46" s="4"/>
      <c r="D46" s="4"/>
      <c r="E46" s="4"/>
      <c r="F46" s="4"/>
    </row>
    <row r="47" spans="1:6" ht="12.75">
      <c r="A47" t="s">
        <v>110</v>
      </c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1:6" ht="12.75">
      <c r="A49" t="s">
        <v>105</v>
      </c>
      <c r="B49" s="4"/>
      <c r="C49" s="4"/>
      <c r="D49" s="4"/>
      <c r="E49" s="4"/>
      <c r="F49" s="4"/>
    </row>
    <row r="50" spans="1:6" ht="12.75">
      <c r="A50" t="s">
        <v>106</v>
      </c>
      <c r="B50" s="4"/>
      <c r="C50" s="4"/>
      <c r="D50" s="4"/>
      <c r="E50" s="4"/>
      <c r="F50" s="4"/>
    </row>
    <row r="51" spans="1:6" ht="12.75">
      <c r="A51" t="s">
        <v>86</v>
      </c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1:6" ht="12.75">
      <c r="A53" t="s">
        <v>88</v>
      </c>
      <c r="B53" s="4"/>
      <c r="C53" s="4"/>
      <c r="D53" s="4"/>
      <c r="E53" s="4"/>
      <c r="F53" s="4"/>
    </row>
    <row r="54" spans="1:6" ht="12.75">
      <c r="A54" t="s">
        <v>119</v>
      </c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1:6" ht="12.75">
      <c r="A56" t="s">
        <v>109</v>
      </c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1:6" ht="12.75">
      <c r="A63" s="41" t="s">
        <v>85</v>
      </c>
      <c r="B63" s="4"/>
      <c r="C63" s="4"/>
      <c r="D63" s="4"/>
      <c r="E63" s="4"/>
      <c r="F63" s="4"/>
    </row>
    <row r="64" spans="2:6" ht="12.75">
      <c r="B64" s="4"/>
      <c r="C64" s="37" t="s">
        <v>91</v>
      </c>
      <c r="D64" s="4"/>
      <c r="E64" s="4"/>
      <c r="F64" s="4"/>
    </row>
    <row r="65" spans="1:6" ht="12.75">
      <c r="A65" s="42" t="s">
        <v>137</v>
      </c>
      <c r="B65" s="4"/>
      <c r="C65" s="4"/>
      <c r="D65" s="4"/>
      <c r="E65" s="4"/>
      <c r="F65" s="4"/>
    </row>
    <row r="66" spans="1:6" ht="12.75">
      <c r="A66" s="40" t="s">
        <v>136</v>
      </c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workbookViewId="0" topLeftCell="A1">
      <selection activeCell="A5" sqref="A5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9.75" customHeight="1">
      <c r="A3" s="11"/>
      <c r="B3" s="11"/>
      <c r="C3" s="11"/>
    </row>
    <row r="4" spans="1:3" ht="15.75">
      <c r="A4" s="11" t="s">
        <v>154</v>
      </c>
      <c r="B4" s="11"/>
      <c r="C4" s="11"/>
    </row>
    <row r="5" spans="1:3" ht="15.75">
      <c r="A5" s="11" t="s">
        <v>138</v>
      </c>
      <c r="B5" s="11"/>
      <c r="C5" s="11"/>
    </row>
    <row r="6" spans="1:6" ht="15.75">
      <c r="A6" s="11"/>
      <c r="B6" s="11"/>
      <c r="C6" s="11"/>
      <c r="F6" s="13" t="s">
        <v>126</v>
      </c>
    </row>
    <row r="7" spans="4:6" ht="12.75">
      <c r="D7" s="12">
        <v>37802</v>
      </c>
      <c r="F7" s="12">
        <v>37986</v>
      </c>
    </row>
    <row r="8" spans="4:6" ht="12.75">
      <c r="D8" s="1">
        <v>2004</v>
      </c>
      <c r="F8" s="1">
        <v>2003</v>
      </c>
    </row>
    <row r="9" spans="4:6" ht="12.75">
      <c r="D9" s="13" t="s">
        <v>4</v>
      </c>
      <c r="E9" s="13"/>
      <c r="F9" s="13" t="s">
        <v>4</v>
      </c>
    </row>
    <row r="10" spans="1:6" ht="12.75">
      <c r="A10" s="1" t="s">
        <v>32</v>
      </c>
      <c r="B10" s="1"/>
      <c r="C10" s="1"/>
      <c r="D10" s="13"/>
      <c r="E10" s="13"/>
      <c r="F10" s="13"/>
    </row>
    <row r="11" spans="1:6" ht="15" customHeight="1">
      <c r="A11" s="14" t="s">
        <v>20</v>
      </c>
      <c r="B11" s="14"/>
      <c r="C11" s="14"/>
      <c r="D11" s="15">
        <v>310303</v>
      </c>
      <c r="F11" s="15">
        <v>314655</v>
      </c>
    </row>
    <row r="12" spans="1:6" ht="12.75">
      <c r="A12" s="14" t="s">
        <v>21</v>
      </c>
      <c r="B12" s="14"/>
      <c r="C12" s="14"/>
      <c r="D12" s="15">
        <v>555528</v>
      </c>
      <c r="F12" s="15">
        <v>591110</v>
      </c>
    </row>
    <row r="13" spans="1:6" ht="12.75">
      <c r="A13" s="14" t="s">
        <v>22</v>
      </c>
      <c r="B13" s="14"/>
      <c r="C13" s="14"/>
      <c r="D13" s="15">
        <v>1066</v>
      </c>
      <c r="F13" s="15">
        <v>753</v>
      </c>
    </row>
    <row r="14" spans="1:6" ht="12.75">
      <c r="A14" s="14" t="s">
        <v>23</v>
      </c>
      <c r="B14" s="14"/>
      <c r="C14" s="14"/>
      <c r="D14" s="15">
        <v>40263</v>
      </c>
      <c r="F14" s="15">
        <v>44092</v>
      </c>
    </row>
    <row r="15" spans="1:6" ht="12.75">
      <c r="A15" s="14" t="s">
        <v>120</v>
      </c>
      <c r="B15" s="14"/>
      <c r="C15" s="14"/>
      <c r="D15" s="15">
        <v>16500</v>
      </c>
      <c r="F15" s="15">
        <v>16500</v>
      </c>
    </row>
    <row r="16" spans="1:6" ht="12.75">
      <c r="A16" s="14" t="s">
        <v>24</v>
      </c>
      <c r="B16" s="14"/>
      <c r="C16" s="14"/>
      <c r="D16" s="15">
        <v>466084</v>
      </c>
      <c r="F16" s="15">
        <v>436341</v>
      </c>
    </row>
    <row r="17" spans="1:6" ht="12.75">
      <c r="A17" s="14" t="s">
        <v>25</v>
      </c>
      <c r="B17" s="14"/>
      <c r="C17" s="14"/>
      <c r="D17" s="15">
        <v>52816</v>
      </c>
      <c r="F17" s="15">
        <v>57309</v>
      </c>
    </row>
    <row r="18" spans="1:6" ht="15" customHeight="1">
      <c r="A18" s="14"/>
      <c r="B18" s="14"/>
      <c r="C18" s="14"/>
      <c r="D18" s="16">
        <f>SUM(D11:D17)</f>
        <v>1442560</v>
      </c>
      <c r="F18" s="16">
        <f>SUM(F11:F17)</f>
        <v>1460760</v>
      </c>
    </row>
    <row r="19" spans="1:6" ht="12.75">
      <c r="A19" s="1" t="s">
        <v>31</v>
      </c>
      <c r="B19" s="1"/>
      <c r="C19" s="1"/>
      <c r="F19" s="15"/>
    </row>
    <row r="20" spans="1:6" ht="15" customHeight="1">
      <c r="A20" s="14" t="s">
        <v>26</v>
      </c>
      <c r="B20" s="14"/>
      <c r="C20" s="14"/>
      <c r="D20" s="15">
        <v>51750</v>
      </c>
      <c r="F20" s="15">
        <v>66657</v>
      </c>
    </row>
    <row r="21" spans="1:6" ht="12.75">
      <c r="A21" s="14" t="s">
        <v>27</v>
      </c>
      <c r="B21" s="14"/>
      <c r="C21" s="14"/>
      <c r="D21" s="15">
        <v>266384</v>
      </c>
      <c r="F21" s="15">
        <v>272959</v>
      </c>
    </row>
    <row r="22" spans="1:6" ht="12.75">
      <c r="A22" s="14" t="s">
        <v>28</v>
      </c>
      <c r="B22" s="14"/>
      <c r="C22" s="14"/>
      <c r="D22" s="15">
        <f>428302+1</f>
        <v>428303</v>
      </c>
      <c r="F22" s="15">
        <v>360924</v>
      </c>
    </row>
    <row r="23" spans="1:6" ht="12.75">
      <c r="A23" s="14" t="s">
        <v>29</v>
      </c>
      <c r="B23" s="14"/>
      <c r="C23" s="14"/>
      <c r="D23" s="15">
        <v>4040</v>
      </c>
      <c r="F23" s="15">
        <v>764</v>
      </c>
    </row>
    <row r="24" spans="1:6" ht="12.75">
      <c r="A24" s="14" t="s">
        <v>124</v>
      </c>
      <c r="B24" s="14"/>
      <c r="C24" s="14"/>
      <c r="D24" s="15">
        <v>24712</v>
      </c>
      <c r="F24" s="15">
        <v>31999</v>
      </c>
    </row>
    <row r="25" spans="1:6" ht="15" customHeight="1">
      <c r="A25" s="14"/>
      <c r="B25" s="14"/>
      <c r="C25" s="14"/>
      <c r="D25" s="16">
        <f>SUM(D20:D24)</f>
        <v>775189</v>
      </c>
      <c r="F25" s="16">
        <f>SUM(F20:F24)</f>
        <v>733303</v>
      </c>
    </row>
    <row r="26" spans="1:6" ht="12.75">
      <c r="A26" s="1" t="s">
        <v>30</v>
      </c>
      <c r="B26" s="1"/>
      <c r="C26" s="1"/>
      <c r="F26" s="15"/>
    </row>
    <row r="27" spans="1:6" ht="15" customHeight="1">
      <c r="A27" t="s">
        <v>33</v>
      </c>
      <c r="D27" s="15">
        <v>509384</v>
      </c>
      <c r="F27" s="15">
        <v>513567</v>
      </c>
    </row>
    <row r="28" spans="1:6" ht="12.75">
      <c r="A28" t="s">
        <v>34</v>
      </c>
      <c r="D28" s="15" t="s">
        <v>85</v>
      </c>
      <c r="F28" s="15" t="s">
        <v>85</v>
      </c>
    </row>
    <row r="29" spans="1:6" ht="12.75">
      <c r="A29" t="s">
        <v>151</v>
      </c>
      <c r="D29" s="15">
        <v>89046</v>
      </c>
      <c r="F29" s="15">
        <v>93755</v>
      </c>
    </row>
    <row r="30" spans="1:6" ht="12.75">
      <c r="A30" t="s">
        <v>152</v>
      </c>
      <c r="D30" s="15">
        <v>54242</v>
      </c>
      <c r="F30" s="15">
        <v>68772</v>
      </c>
    </row>
    <row r="31" spans="1:6" ht="12.75">
      <c r="A31" t="s">
        <v>15</v>
      </c>
      <c r="D31" s="15">
        <v>38325</v>
      </c>
      <c r="F31" s="15">
        <v>39074</v>
      </c>
    </row>
    <row r="32" spans="4:6" ht="15" customHeight="1">
      <c r="D32" s="16">
        <f>SUM(D27:D31)</f>
        <v>690997</v>
      </c>
      <c r="F32" s="16">
        <f>SUM(F27:F31)</f>
        <v>715168</v>
      </c>
    </row>
    <row r="33" ht="12.75">
      <c r="F33" s="15"/>
    </row>
    <row r="34" spans="1:6" ht="12.75">
      <c r="A34" s="1" t="s">
        <v>35</v>
      </c>
      <c r="B34" s="1"/>
      <c r="C34" s="1"/>
      <c r="D34" s="4">
        <f>D25-D32</f>
        <v>84192</v>
      </c>
      <c r="F34" s="15">
        <f>F25-F32</f>
        <v>18135</v>
      </c>
    </row>
    <row r="35" spans="4:6" ht="15" customHeight="1">
      <c r="D35" s="18"/>
      <c r="F35" s="18"/>
    </row>
    <row r="36" spans="1:6" ht="12.75">
      <c r="A36" s="1" t="s">
        <v>36</v>
      </c>
      <c r="B36" s="1"/>
      <c r="C36" s="1"/>
      <c r="F36" s="15"/>
    </row>
    <row r="37" spans="1:6" ht="15" customHeight="1">
      <c r="A37" t="s">
        <v>34</v>
      </c>
      <c r="D37" s="15">
        <v>232811</v>
      </c>
      <c r="F37" s="15">
        <v>208795</v>
      </c>
    </row>
    <row r="38" spans="1:6" ht="15" customHeight="1">
      <c r="A38" t="s">
        <v>111</v>
      </c>
      <c r="D38" s="15">
        <v>74614</v>
      </c>
      <c r="F38" s="15">
        <v>74614</v>
      </c>
    </row>
    <row r="39" spans="1:6" ht="12.75">
      <c r="A39" t="s">
        <v>37</v>
      </c>
      <c r="D39" s="15">
        <v>4667</v>
      </c>
      <c r="F39" s="15">
        <v>4667</v>
      </c>
    </row>
    <row r="40" spans="1:6" ht="12.75">
      <c r="A40" t="s">
        <v>125</v>
      </c>
      <c r="D40" s="4">
        <v>-22</v>
      </c>
      <c r="F40" s="15">
        <v>332</v>
      </c>
    </row>
    <row r="41" spans="1:6" ht="12.75">
      <c r="A41" t="s">
        <v>38</v>
      </c>
      <c r="D41" s="15">
        <v>16748</v>
      </c>
      <c r="F41" s="15">
        <v>18227</v>
      </c>
    </row>
    <row r="42" spans="1:6" ht="12.75">
      <c r="A42" t="s">
        <v>39</v>
      </c>
      <c r="D42" s="17">
        <v>48867</v>
      </c>
      <c r="F42" s="17">
        <v>51232</v>
      </c>
    </row>
    <row r="43" spans="4:6" ht="15" customHeight="1">
      <c r="D43" s="16">
        <f>SUM(D37:D42)</f>
        <v>377685</v>
      </c>
      <c r="F43" s="16">
        <f>SUM(F37:F42)</f>
        <v>357867</v>
      </c>
    </row>
    <row r="44" spans="4:6" ht="12.75">
      <c r="D44" s="18"/>
      <c r="F44" s="18"/>
    </row>
    <row r="45" spans="4:6" ht="13.5" thickBot="1">
      <c r="D45" s="20">
        <f>D18+D34-D43</f>
        <v>1149067</v>
      </c>
      <c r="F45" s="20">
        <f>F18+F34-F43</f>
        <v>1121028</v>
      </c>
    </row>
    <row r="46" spans="1:6" ht="13.5" thickTop="1">
      <c r="A46" s="1" t="s">
        <v>40</v>
      </c>
      <c r="B46" s="1"/>
      <c r="C46" s="1"/>
      <c r="F46" s="15"/>
    </row>
    <row r="47" spans="1:6" ht="15" customHeight="1">
      <c r="A47" t="s">
        <v>19</v>
      </c>
      <c r="D47" s="15">
        <v>431404</v>
      </c>
      <c r="F47" s="15">
        <v>431404</v>
      </c>
    </row>
    <row r="48" spans="1:6" ht="12.75">
      <c r="A48" t="s">
        <v>41</v>
      </c>
      <c r="D48" s="17">
        <v>397439</v>
      </c>
      <c r="F48" s="17">
        <v>371993</v>
      </c>
    </row>
    <row r="49" spans="1:6" ht="15" customHeight="1">
      <c r="A49" s="1" t="s">
        <v>42</v>
      </c>
      <c r="B49" s="1"/>
      <c r="C49" s="1"/>
      <c r="D49" s="18">
        <f>SUM(D47:D48)</f>
        <v>828843</v>
      </c>
      <c r="F49" s="18">
        <f>SUM(F47:F48)</f>
        <v>803397</v>
      </c>
    </row>
    <row r="50" ht="9.75" customHeight="1">
      <c r="F50" s="15"/>
    </row>
    <row r="51" spans="1:6" ht="12.75">
      <c r="A51" s="1" t="s">
        <v>43</v>
      </c>
      <c r="B51" s="1"/>
      <c r="C51" s="1"/>
      <c r="D51" s="15">
        <v>320224</v>
      </c>
      <c r="F51" s="15">
        <v>317631</v>
      </c>
    </row>
    <row r="52" spans="4:6" ht="15" customHeight="1" thickBot="1">
      <c r="D52" s="19">
        <f>SUM(D49:D51)</f>
        <v>1149067</v>
      </c>
      <c r="F52" s="19">
        <f>SUM(F49:F51)</f>
        <v>1121028</v>
      </c>
    </row>
    <row r="53" spans="4:6" ht="13.5" thickTop="1">
      <c r="D53" s="18"/>
      <c r="F53" s="18"/>
    </row>
    <row r="54" spans="1:6" ht="12.75">
      <c r="A54" t="s">
        <v>107</v>
      </c>
      <c r="D54" s="35">
        <f>(D49-D13-D14)/D47*100</f>
        <v>182.5467543184579</v>
      </c>
      <c r="F54" s="35">
        <f>(F49-F13-F14)/F47*100</f>
        <v>175.83332560662396</v>
      </c>
    </row>
    <row r="55" spans="4:6" ht="12.75">
      <c r="D55" s="18"/>
      <c r="F55" s="18"/>
    </row>
    <row r="56" spans="1:6" ht="12.75">
      <c r="A56" t="s">
        <v>18</v>
      </c>
      <c r="B56" s="4"/>
      <c r="C56" s="4"/>
      <c r="D56" s="4"/>
      <c r="E56" s="4"/>
      <c r="F56" s="4"/>
    </row>
    <row r="57" spans="1:6" ht="12.75">
      <c r="A57" t="s">
        <v>100</v>
      </c>
      <c r="B57" s="4"/>
      <c r="C57" s="4"/>
      <c r="D57" s="4"/>
      <c r="E57" s="4"/>
      <c r="F57" s="4"/>
    </row>
    <row r="58" spans="1:6" ht="12.75">
      <c r="A58" t="s">
        <v>147</v>
      </c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1:6" ht="12.75">
      <c r="A60" t="s">
        <v>105</v>
      </c>
      <c r="B60" s="4"/>
      <c r="C60" s="4"/>
      <c r="D60" s="4"/>
      <c r="E60" s="4"/>
      <c r="F60" s="4"/>
    </row>
    <row r="61" spans="1:6" ht="12.75">
      <c r="A61" t="s">
        <v>106</v>
      </c>
      <c r="B61" s="4"/>
      <c r="C61" s="4"/>
      <c r="D61" s="4"/>
      <c r="E61" s="4"/>
      <c r="F61" s="4"/>
    </row>
    <row r="62" spans="1:6" ht="12.75">
      <c r="A62" t="s">
        <v>86</v>
      </c>
      <c r="B62" s="4"/>
      <c r="C62" s="4"/>
      <c r="D62" s="4"/>
      <c r="E62" s="4"/>
      <c r="F62" s="4"/>
    </row>
    <row r="63" spans="4:6" ht="12.75">
      <c r="D63" s="18"/>
      <c r="F63" s="18"/>
    </row>
    <row r="64" spans="1:6" ht="12.75">
      <c r="A64" t="s">
        <v>98</v>
      </c>
      <c r="D64" s="18"/>
      <c r="F64" s="18"/>
    </row>
    <row r="65" ht="12.75">
      <c r="A65" t="s">
        <v>121</v>
      </c>
    </row>
    <row r="66" spans="4:6" ht="12.75">
      <c r="D66" s="15" t="s">
        <v>85</v>
      </c>
      <c r="E66" t="s">
        <v>85</v>
      </c>
      <c r="F66" s="15" t="s">
        <v>85</v>
      </c>
    </row>
    <row r="67" spans="1:6" ht="12.75">
      <c r="A67" t="s">
        <v>109</v>
      </c>
      <c r="D67" s="15"/>
      <c r="F67" s="15"/>
    </row>
    <row r="68" spans="3:6" ht="12.75">
      <c r="C68" s="38" t="s">
        <v>90</v>
      </c>
      <c r="F68" s="15"/>
    </row>
    <row r="69" spans="1:6" ht="12.75">
      <c r="A69" s="42" t="s">
        <v>137</v>
      </c>
      <c r="F69" s="15"/>
    </row>
    <row r="70" spans="1:6" ht="12.75">
      <c r="A70" s="40" t="s">
        <v>136</v>
      </c>
      <c r="F70" s="15"/>
    </row>
    <row r="71" spans="1:6" ht="12.75">
      <c r="A71" t="s">
        <v>85</v>
      </c>
      <c r="F71" s="15"/>
    </row>
    <row r="72" ht="12.75">
      <c r="F72" s="15"/>
    </row>
    <row r="73" ht="12.75">
      <c r="F73" s="15"/>
    </row>
  </sheetData>
  <printOptions/>
  <pageMargins left="1" right="0.5" top="0.5" bottom="0.25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workbookViewId="0" topLeftCell="A10">
      <selection activeCell="A26" sqref="A26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2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101</v>
      </c>
    </row>
    <row r="5" ht="15.75">
      <c r="A5" s="11" t="s">
        <v>139</v>
      </c>
    </row>
    <row r="6" spans="1:1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4:14" ht="15" customHeight="1">
      <c r="D7" s="51" t="s">
        <v>45</v>
      </c>
      <c r="E7" s="51"/>
      <c r="F7" s="51"/>
      <c r="G7" s="51"/>
      <c r="H7" s="51"/>
      <c r="I7" s="51"/>
      <c r="J7" s="51"/>
      <c r="K7" s="21"/>
      <c r="L7" s="22" t="s">
        <v>46</v>
      </c>
      <c r="N7" s="1"/>
    </row>
    <row r="8" spans="2:14" ht="25.5">
      <c r="B8" s="23" t="s">
        <v>44</v>
      </c>
      <c r="C8" s="23"/>
      <c r="D8" s="23" t="s">
        <v>48</v>
      </c>
      <c r="E8" s="23"/>
      <c r="F8" s="23" t="s">
        <v>49</v>
      </c>
      <c r="G8" s="23"/>
      <c r="H8" s="23" t="s">
        <v>127</v>
      </c>
      <c r="I8" s="23"/>
      <c r="J8" s="23" t="s">
        <v>50</v>
      </c>
      <c r="K8" s="23"/>
      <c r="L8" s="23" t="s">
        <v>51</v>
      </c>
      <c r="M8" s="24"/>
      <c r="N8" s="13" t="s">
        <v>47</v>
      </c>
    </row>
    <row r="9" spans="2:14" ht="12.75">
      <c r="B9" s="13" t="s">
        <v>4</v>
      </c>
      <c r="C9" s="13"/>
      <c r="D9" s="13" t="s">
        <v>4</v>
      </c>
      <c r="E9" s="13"/>
      <c r="F9" s="13" t="s">
        <v>4</v>
      </c>
      <c r="G9" s="13"/>
      <c r="H9" s="13" t="s">
        <v>4</v>
      </c>
      <c r="I9" s="13"/>
      <c r="J9" s="13" t="s">
        <v>4</v>
      </c>
      <c r="K9" s="13"/>
      <c r="L9" s="13" t="s">
        <v>4</v>
      </c>
      <c r="N9" s="13" t="s">
        <v>4</v>
      </c>
    </row>
    <row r="10" spans="2:14" ht="12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13"/>
    </row>
    <row r="11" spans="1:14" ht="19.5" customHeight="1">
      <c r="A11" t="s">
        <v>122</v>
      </c>
      <c r="B11" s="15">
        <v>431404</v>
      </c>
      <c r="D11" s="15">
        <v>42012</v>
      </c>
      <c r="F11" s="15">
        <v>0</v>
      </c>
      <c r="H11" s="4">
        <v>25287</v>
      </c>
      <c r="J11" s="15">
        <v>8000</v>
      </c>
      <c r="L11" s="15">
        <v>296694</v>
      </c>
      <c r="N11" s="35">
        <f>SUM(B11:L11)</f>
        <v>803397</v>
      </c>
    </row>
    <row r="12" spans="1:14" ht="15" customHeight="1">
      <c r="A12" t="s">
        <v>85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 customHeight="1">
      <c r="A13" t="s">
        <v>17</v>
      </c>
      <c r="B13" s="4">
        <v>0</v>
      </c>
      <c r="C13" s="4"/>
      <c r="D13" s="4">
        <v>0</v>
      </c>
      <c r="E13" s="4"/>
      <c r="F13" s="4">
        <v>0</v>
      </c>
      <c r="G13" s="4"/>
      <c r="H13" s="4">
        <v>0</v>
      </c>
      <c r="I13" s="4"/>
      <c r="J13" s="4">
        <v>0</v>
      </c>
      <c r="K13" s="4"/>
      <c r="L13" s="4">
        <f>Income!E36</f>
        <v>31658</v>
      </c>
      <c r="M13" s="4"/>
      <c r="N13" s="15">
        <f>SUM(B13:L13)</f>
        <v>31658</v>
      </c>
    </row>
    <row r="14" spans="2:14" ht="1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5"/>
    </row>
    <row r="15" spans="1:14" ht="15" customHeight="1">
      <c r="A15" t="s">
        <v>148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5"/>
    </row>
    <row r="16" spans="1:14" ht="15" customHeight="1">
      <c r="A16" s="36" t="s">
        <v>149</v>
      </c>
      <c r="B16" s="4">
        <v>0</v>
      </c>
      <c r="C16" s="4"/>
      <c r="D16" s="4">
        <v>0</v>
      </c>
      <c r="E16" s="4"/>
      <c r="F16" s="4">
        <v>0</v>
      </c>
      <c r="G16" s="4"/>
      <c r="H16" s="4">
        <v>0</v>
      </c>
      <c r="I16" s="4"/>
      <c r="J16" s="4">
        <v>0</v>
      </c>
      <c r="K16" s="4"/>
      <c r="L16" s="4">
        <v>-6212</v>
      </c>
      <c r="M16" s="4"/>
      <c r="N16" s="4">
        <f>SUM(B16:L16)</f>
        <v>-6212</v>
      </c>
    </row>
    <row r="17" spans="1:14" ht="19.5" customHeight="1" thickBot="1">
      <c r="A17" s="1" t="s">
        <v>140</v>
      </c>
      <c r="B17" s="46">
        <f>SUM(B11:B16)</f>
        <v>431404</v>
      </c>
      <c r="C17" s="1"/>
      <c r="D17" s="46">
        <f>SUM(D11:D16)</f>
        <v>42012</v>
      </c>
      <c r="E17" s="1"/>
      <c r="F17" s="46">
        <f>SUM(F11:F16)</f>
        <v>0</v>
      </c>
      <c r="G17" s="1"/>
      <c r="H17" s="46">
        <f>SUM(H11:H16)</f>
        <v>25287</v>
      </c>
      <c r="I17" s="1"/>
      <c r="J17" s="46">
        <f>SUM(J11:J16)</f>
        <v>8000</v>
      </c>
      <c r="K17" s="1"/>
      <c r="L17" s="46">
        <f>SUM(L11:L16)</f>
        <v>322140</v>
      </c>
      <c r="M17" s="1"/>
      <c r="N17" s="46">
        <f>SUM(N11:N16)</f>
        <v>828843</v>
      </c>
    </row>
    <row r="18" spans="2:14" ht="19.5" customHeight="1">
      <c r="B18" s="18"/>
      <c r="D18" s="18"/>
      <c r="F18" s="18"/>
      <c r="H18" s="18"/>
      <c r="J18" s="18"/>
      <c r="L18" s="18"/>
      <c r="N18" s="18"/>
    </row>
    <row r="19" ht="19.5" customHeight="1">
      <c r="A19" t="s">
        <v>52</v>
      </c>
    </row>
    <row r="20" spans="1:14" ht="15" customHeight="1">
      <c r="A20" s="36" t="s">
        <v>114</v>
      </c>
      <c r="B20" s="15">
        <v>100827</v>
      </c>
      <c r="D20" s="15">
        <v>12621</v>
      </c>
      <c r="F20" s="15">
        <v>9198</v>
      </c>
      <c r="H20" s="39">
        <v>0</v>
      </c>
      <c r="J20" s="15">
        <v>8000</v>
      </c>
      <c r="L20" s="15">
        <v>500513</v>
      </c>
      <c r="N20" s="15">
        <f>SUM(B20:L20)</f>
        <v>631159</v>
      </c>
    </row>
    <row r="21" spans="1:14" ht="15" customHeight="1">
      <c r="A21" s="36" t="s">
        <v>115</v>
      </c>
      <c r="B21" s="15"/>
      <c r="D21" s="15"/>
      <c r="F21" s="15"/>
      <c r="H21" s="39"/>
      <c r="J21" s="15"/>
      <c r="L21" s="15"/>
      <c r="N21" s="15"/>
    </row>
    <row r="22" spans="1:14" ht="15" customHeight="1">
      <c r="A22" t="s">
        <v>155</v>
      </c>
      <c r="B22" s="17">
        <v>0</v>
      </c>
      <c r="D22" s="17">
        <v>0</v>
      </c>
      <c r="F22" s="17">
        <v>0</v>
      </c>
      <c r="G22" t="s">
        <v>85</v>
      </c>
      <c r="H22" s="45">
        <v>0</v>
      </c>
      <c r="J22" s="17">
        <v>0</v>
      </c>
      <c r="L22" s="7">
        <v>-4993</v>
      </c>
      <c r="N22" s="7">
        <f>SUM(B22:L22)</f>
        <v>-4993</v>
      </c>
    </row>
    <row r="23" spans="1:14" ht="19.5" customHeight="1">
      <c r="A23" s="36" t="s">
        <v>116</v>
      </c>
      <c r="B23" s="15">
        <f>SUM(B20:B22)</f>
        <v>100827</v>
      </c>
      <c r="D23" s="15">
        <f>SUM(D20:D22)</f>
        <v>12621</v>
      </c>
      <c r="F23" s="15">
        <f>SUM(F20:F22)</f>
        <v>9198</v>
      </c>
      <c r="H23" s="15">
        <f>SUM(H20:H22)</f>
        <v>0</v>
      </c>
      <c r="J23" s="15">
        <f>SUM(J20:J22)</f>
        <v>8000</v>
      </c>
      <c r="L23" s="15">
        <f>SUM(L20:L22)</f>
        <v>495520</v>
      </c>
      <c r="N23" s="15">
        <f>SUM(N20:N22)</f>
        <v>626166</v>
      </c>
    </row>
    <row r="24" spans="1:14" ht="15" customHeight="1">
      <c r="A24" t="s">
        <v>85</v>
      </c>
      <c r="B24" s="15"/>
      <c r="D24" s="15"/>
      <c r="F24" s="15"/>
      <c r="H24" s="39"/>
      <c r="J24" s="15"/>
      <c r="L24" s="15"/>
      <c r="N24" s="15"/>
    </row>
    <row r="25" spans="1:14" ht="15" customHeight="1">
      <c r="A25" t="s">
        <v>17</v>
      </c>
      <c r="B25" s="15">
        <v>0</v>
      </c>
      <c r="D25" s="15">
        <v>0</v>
      </c>
      <c r="F25" s="15">
        <v>0</v>
      </c>
      <c r="H25" s="39">
        <v>0</v>
      </c>
      <c r="J25" s="15">
        <v>0</v>
      </c>
      <c r="L25" s="4">
        <f>Income!F36</f>
        <v>31644</v>
      </c>
      <c r="N25" s="4">
        <f>SUM(B25:L25)</f>
        <v>31644</v>
      </c>
    </row>
    <row r="26" spans="1:14" ht="19.5" customHeight="1" thickBot="1">
      <c r="A26" t="s">
        <v>141</v>
      </c>
      <c r="B26" s="47">
        <f>SUM(B23:B25)</f>
        <v>100827</v>
      </c>
      <c r="C26" s="14"/>
      <c r="D26" s="47">
        <f>SUM(D23:D25)</f>
        <v>12621</v>
      </c>
      <c r="E26" s="14"/>
      <c r="F26" s="47">
        <f>SUM(F23:F25)</f>
        <v>9198</v>
      </c>
      <c r="G26" s="14"/>
      <c r="H26" s="47">
        <f>SUM(H23:H25)</f>
        <v>0</v>
      </c>
      <c r="I26" s="14"/>
      <c r="J26" s="47">
        <f>SUM(J23:J25)</f>
        <v>8000</v>
      </c>
      <c r="K26" s="14"/>
      <c r="L26" s="47">
        <f>SUM(L23:L25)</f>
        <v>527164</v>
      </c>
      <c r="M26" s="14"/>
      <c r="N26" s="47">
        <f>SUM(N23:N25)</f>
        <v>657810</v>
      </c>
    </row>
    <row r="27" spans="2:14" ht="19.5" customHeight="1">
      <c r="B27" s="18"/>
      <c r="C27" s="2"/>
      <c r="D27" s="18"/>
      <c r="E27" s="2"/>
      <c r="F27" s="18"/>
      <c r="G27" s="2"/>
      <c r="H27" s="18"/>
      <c r="I27" s="2"/>
      <c r="J27" s="18"/>
      <c r="K27" s="2"/>
      <c r="L27" s="18"/>
      <c r="M27" s="2"/>
      <c r="N27" s="18"/>
    </row>
    <row r="28" spans="1:14" ht="13.5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0" spans="1:9" ht="12.75">
      <c r="A30" t="s">
        <v>18</v>
      </c>
      <c r="B30" s="4"/>
      <c r="C30" s="4"/>
      <c r="D30" s="4"/>
      <c r="E30" s="4"/>
      <c r="F30" s="4"/>
      <c r="G30" s="4"/>
      <c r="H30" s="4"/>
      <c r="I30" s="4"/>
    </row>
    <row r="31" spans="1:9" ht="12.75">
      <c r="A31" t="s">
        <v>108</v>
      </c>
      <c r="B31" s="4"/>
      <c r="C31" s="4"/>
      <c r="D31" s="4"/>
      <c r="E31" s="4"/>
      <c r="F31" s="4"/>
      <c r="G31" s="4"/>
      <c r="H31" s="4"/>
      <c r="I31" s="4"/>
    </row>
    <row r="32" spans="1:9" ht="12.75">
      <c r="A32" t="s">
        <v>142</v>
      </c>
      <c r="B32" s="4"/>
      <c r="C32" s="4"/>
      <c r="D32" s="4"/>
      <c r="E32" s="4"/>
      <c r="F32" s="4"/>
      <c r="G32" s="4"/>
      <c r="H32" s="4"/>
      <c r="I32" s="4"/>
    </row>
    <row r="34" ht="12.75">
      <c r="A34" t="s">
        <v>83</v>
      </c>
    </row>
    <row r="35" ht="12.75">
      <c r="A35" t="s">
        <v>121</v>
      </c>
    </row>
    <row r="38" ht="12.75">
      <c r="F38" s="38" t="s">
        <v>89</v>
      </c>
    </row>
    <row r="39" ht="12.75">
      <c r="A39" s="42" t="s">
        <v>137</v>
      </c>
    </row>
    <row r="40" spans="1:6" ht="12.75">
      <c r="A40" s="40" t="s">
        <v>136</v>
      </c>
      <c r="F40" s="43" t="s">
        <v>85</v>
      </c>
    </row>
    <row r="41" ht="12.75">
      <c r="A41" s="41" t="s">
        <v>85</v>
      </c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</sheetData>
  <mergeCells count="1">
    <mergeCell ref="D7:J7"/>
  </mergeCells>
  <printOptions/>
  <pageMargins left="1" right="0.25" top="0.5" bottom="0.25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A17" sqref="A17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.75">
      <c r="A1" s="11" t="s">
        <v>0</v>
      </c>
    </row>
    <row r="2" ht="15.75">
      <c r="A2" s="11" t="s">
        <v>1</v>
      </c>
    </row>
    <row r="3" ht="15.75">
      <c r="A3" s="11"/>
    </row>
    <row r="4" ht="15.75">
      <c r="A4" s="11" t="s">
        <v>102</v>
      </c>
    </row>
    <row r="5" ht="15.75">
      <c r="A5" s="11" t="s">
        <v>139</v>
      </c>
    </row>
    <row r="6" spans="4:6" ht="12.75">
      <c r="D6" s="44" t="s">
        <v>143</v>
      </c>
      <c r="F6" s="44" t="s">
        <v>144</v>
      </c>
    </row>
    <row r="7" spans="4:6" ht="12.75">
      <c r="D7" s="13" t="s">
        <v>4</v>
      </c>
      <c r="F7" s="13" t="s">
        <v>4</v>
      </c>
    </row>
    <row r="8" ht="15.75">
      <c r="A8" s="11" t="s">
        <v>53</v>
      </c>
    </row>
    <row r="9" spans="1:6" ht="12.75">
      <c r="A9" t="s">
        <v>17</v>
      </c>
      <c r="D9" s="25">
        <f>Income!E36</f>
        <v>31658</v>
      </c>
      <c r="F9" s="4">
        <f>Income!F36</f>
        <v>31644</v>
      </c>
    </row>
    <row r="10" ht="12.75">
      <c r="F10" s="4"/>
    </row>
    <row r="11" spans="1:6" ht="12.75">
      <c r="A11" t="s">
        <v>112</v>
      </c>
      <c r="D11" s="26">
        <v>-21703</v>
      </c>
      <c r="F11" s="4">
        <v>-40108</v>
      </c>
    </row>
    <row r="12" spans="1:6" ht="12.75">
      <c r="A12" t="s">
        <v>113</v>
      </c>
      <c r="D12" s="32">
        <v>1649</v>
      </c>
      <c r="F12" s="7">
        <v>10757</v>
      </c>
    </row>
    <row r="13" spans="1:6" ht="15" customHeight="1">
      <c r="A13" t="s">
        <v>131</v>
      </c>
      <c r="D13" s="26">
        <f>SUM(D9:D12)</f>
        <v>11604</v>
      </c>
      <c r="F13" s="26">
        <f>SUM(F9:F12)</f>
        <v>2293</v>
      </c>
    </row>
    <row r="14" ht="12.75">
      <c r="F14" s="4"/>
    </row>
    <row r="15" spans="1:6" ht="12.75">
      <c r="A15" t="s">
        <v>54</v>
      </c>
      <c r="F15" s="4"/>
    </row>
    <row r="16" spans="1:6" ht="12.75">
      <c r="A16" t="s">
        <v>55</v>
      </c>
      <c r="D16" s="25">
        <v>-10188</v>
      </c>
      <c r="F16" s="4">
        <v>3321</v>
      </c>
    </row>
    <row r="17" spans="1:6" ht="12.75">
      <c r="A17" t="s">
        <v>56</v>
      </c>
      <c r="D17" s="32">
        <f>-5662-6212</f>
        <v>-11874</v>
      </c>
      <c r="F17" s="7">
        <v>-26969</v>
      </c>
    </row>
    <row r="18" spans="1:6" ht="15" customHeight="1">
      <c r="A18" t="s">
        <v>128</v>
      </c>
      <c r="D18" s="26">
        <f>SUM(D13:D17)</f>
        <v>-10458</v>
      </c>
      <c r="F18" s="26">
        <f>SUM(F13:F17)</f>
        <v>-21355</v>
      </c>
    </row>
    <row r="19" spans="4:6" ht="12.75">
      <c r="D19" s="26"/>
      <c r="F19" s="4"/>
    </row>
    <row r="20" spans="1:6" ht="12.75">
      <c r="A20" t="s">
        <v>57</v>
      </c>
      <c r="D20" s="26">
        <v>-3828</v>
      </c>
      <c r="F20" s="4">
        <v>-1558</v>
      </c>
    </row>
    <row r="21" spans="1:6" ht="12.75">
      <c r="A21" t="s">
        <v>58</v>
      </c>
      <c r="D21" s="4">
        <v>0</v>
      </c>
      <c r="F21" s="4">
        <v>-306</v>
      </c>
    </row>
    <row r="22" spans="1:6" ht="12.75">
      <c r="A22" t="s">
        <v>59</v>
      </c>
      <c r="D22" s="4">
        <v>0</v>
      </c>
      <c r="F22" s="4">
        <v>-175</v>
      </c>
    </row>
    <row r="23" spans="1:6" ht="15" customHeight="1">
      <c r="A23" s="33" t="s">
        <v>60</v>
      </c>
      <c r="B23" s="2"/>
      <c r="C23" s="2"/>
      <c r="D23" s="27">
        <f>SUM(D18:D22)</f>
        <v>-14286</v>
      </c>
      <c r="F23" s="27">
        <f>SUM(F18:F22)</f>
        <v>-23394</v>
      </c>
    </row>
    <row r="24" ht="12.75">
      <c r="F24" s="4"/>
    </row>
    <row r="25" spans="1:6" ht="15.75">
      <c r="A25" s="11" t="s">
        <v>61</v>
      </c>
      <c r="F25" s="4"/>
    </row>
    <row r="26" spans="1:6" ht="12.75">
      <c r="A26" t="s">
        <v>62</v>
      </c>
      <c r="D26" s="26">
        <v>3032</v>
      </c>
      <c r="F26" s="4">
        <v>1500</v>
      </c>
    </row>
    <row r="27" spans="1:6" ht="12.75">
      <c r="A27" t="s">
        <v>129</v>
      </c>
      <c r="D27" s="4">
        <v>0</v>
      </c>
      <c r="F27" s="4">
        <v>-1411</v>
      </c>
    </row>
    <row r="28" spans="1:6" ht="12.75">
      <c r="A28" t="s">
        <v>63</v>
      </c>
      <c r="D28" s="26">
        <v>424</v>
      </c>
      <c r="F28" s="4">
        <v>50</v>
      </c>
    </row>
    <row r="29" spans="1:6" ht="12.75">
      <c r="A29" t="s">
        <v>64</v>
      </c>
      <c r="D29" s="26">
        <v>-453</v>
      </c>
      <c r="F29" s="4">
        <v>-1825</v>
      </c>
    </row>
    <row r="30" spans="1:6" ht="12.75">
      <c r="A30" t="s">
        <v>159</v>
      </c>
      <c r="D30" s="26">
        <v>519</v>
      </c>
      <c r="F30" s="4">
        <v>0</v>
      </c>
    </row>
    <row r="31" spans="1:6" ht="12.75">
      <c r="A31" t="s">
        <v>65</v>
      </c>
      <c r="D31" s="4">
        <v>-3750</v>
      </c>
      <c r="F31" s="4">
        <v>-27000</v>
      </c>
    </row>
    <row r="32" spans="1:6" ht="12.75">
      <c r="A32" t="s">
        <v>66</v>
      </c>
      <c r="D32" s="26">
        <v>10000</v>
      </c>
      <c r="F32" s="4">
        <v>9000</v>
      </c>
    </row>
    <row r="33" spans="1:6" ht="12.75">
      <c r="A33" t="s">
        <v>67</v>
      </c>
      <c r="D33" s="26">
        <v>5592</v>
      </c>
      <c r="F33" s="4">
        <v>259</v>
      </c>
    </row>
    <row r="34" spans="1:6" ht="15" customHeight="1">
      <c r="A34" s="33" t="s">
        <v>68</v>
      </c>
      <c r="B34" s="2"/>
      <c r="C34" s="2"/>
      <c r="D34" s="27">
        <f>SUM(D26:D33)</f>
        <v>15364</v>
      </c>
      <c r="F34" s="27">
        <f>SUM(F26:F33)</f>
        <v>-19427</v>
      </c>
    </row>
    <row r="35" ht="12.75">
      <c r="F35" s="4"/>
    </row>
    <row r="36" spans="1:6" ht="15.75">
      <c r="A36" s="11" t="s">
        <v>69</v>
      </c>
      <c r="F36" s="4"/>
    </row>
    <row r="37" spans="1:6" ht="12.75">
      <c r="A37" t="s">
        <v>145</v>
      </c>
      <c r="D37" s="4">
        <v>0</v>
      </c>
      <c r="F37" s="4">
        <v>-5082</v>
      </c>
    </row>
    <row r="38" spans="1:6" ht="12.75">
      <c r="A38" t="s">
        <v>82</v>
      </c>
      <c r="D38" s="4">
        <v>0</v>
      </c>
      <c r="F38" s="4">
        <v>2440</v>
      </c>
    </row>
    <row r="39" spans="1:6" ht="12.75">
      <c r="A39" t="s">
        <v>70</v>
      </c>
      <c r="D39" s="26">
        <v>-12073</v>
      </c>
      <c r="F39" s="4">
        <v>-10807</v>
      </c>
    </row>
    <row r="40" spans="1:6" ht="12.75">
      <c r="A40" t="s">
        <v>72</v>
      </c>
      <c r="D40" s="26">
        <v>-4927</v>
      </c>
      <c r="F40" s="4">
        <v>-8715</v>
      </c>
    </row>
    <row r="41" spans="1:6" ht="12.75">
      <c r="A41" t="s">
        <v>71</v>
      </c>
      <c r="D41" s="4">
        <v>20430</v>
      </c>
      <c r="F41" s="4">
        <v>65815</v>
      </c>
    </row>
    <row r="42" spans="1:6" ht="12.75">
      <c r="A42" t="s">
        <v>73</v>
      </c>
      <c r="D42">
        <v>996</v>
      </c>
      <c r="F42" s="4">
        <v>0</v>
      </c>
    </row>
    <row r="43" spans="1:6" ht="15" customHeight="1">
      <c r="A43" s="33" t="s">
        <v>74</v>
      </c>
      <c r="B43" s="2"/>
      <c r="C43" s="2"/>
      <c r="D43" s="28">
        <f>SUM(D37:D42)</f>
        <v>4426</v>
      </c>
      <c r="F43" s="28">
        <f>SUM(F37:F42)</f>
        <v>43651</v>
      </c>
    </row>
    <row r="44" ht="12.75">
      <c r="F44" s="4"/>
    </row>
    <row r="45" spans="1:6" ht="12.75">
      <c r="A45" t="s">
        <v>117</v>
      </c>
      <c r="D45" s="26">
        <f>+D23+D34+D43</f>
        <v>5504</v>
      </c>
      <c r="F45" s="26">
        <f>+F23+F34+F43</f>
        <v>830</v>
      </c>
    </row>
    <row r="46" ht="12.75">
      <c r="F46" s="4"/>
    </row>
    <row r="47" spans="1:6" ht="12.75">
      <c r="A47" t="s">
        <v>75</v>
      </c>
      <c r="D47" s="26">
        <v>-70390</v>
      </c>
      <c r="F47" s="4">
        <v>-71876</v>
      </c>
    </row>
    <row r="48" spans="1:6" ht="15" customHeight="1" thickBot="1">
      <c r="A48" s="2" t="s">
        <v>160</v>
      </c>
      <c r="B48" s="2"/>
      <c r="C48" s="2"/>
      <c r="D48" s="31">
        <f>SUM(D45:D47)</f>
        <v>-64886</v>
      </c>
      <c r="F48" s="31">
        <f>SUM(F45:F47)</f>
        <v>-71046</v>
      </c>
    </row>
    <row r="49" ht="13.5" thickTop="1">
      <c r="F49" s="4"/>
    </row>
    <row r="50" spans="1:6" ht="12.75">
      <c r="A50" t="s">
        <v>76</v>
      </c>
      <c r="F50" s="4"/>
    </row>
    <row r="51" spans="4:6" ht="12.75">
      <c r="D51" s="29" t="s">
        <v>77</v>
      </c>
      <c r="F51" s="29" t="s">
        <v>77</v>
      </c>
    </row>
    <row r="52" spans="4:6" ht="12.75">
      <c r="D52" s="30" t="s">
        <v>143</v>
      </c>
      <c r="F52" s="30" t="s">
        <v>146</v>
      </c>
    </row>
    <row r="53" spans="1:6" ht="15" customHeight="1">
      <c r="A53" t="s">
        <v>78</v>
      </c>
      <c r="D53" s="26">
        <v>14374</v>
      </c>
      <c r="F53" s="4">
        <v>15478</v>
      </c>
    </row>
    <row r="54" spans="1:6" ht="12.75">
      <c r="A54" t="s">
        <v>79</v>
      </c>
      <c r="D54" s="26">
        <v>5263</v>
      </c>
      <c r="F54" s="4">
        <v>1852</v>
      </c>
    </row>
    <row r="55" spans="1:6" ht="12.75">
      <c r="A55" t="s">
        <v>80</v>
      </c>
      <c r="D55" s="26">
        <v>4459</v>
      </c>
      <c r="F55" s="4">
        <v>2800</v>
      </c>
    </row>
    <row r="56" spans="1:6" ht="12.75">
      <c r="A56" t="s">
        <v>130</v>
      </c>
      <c r="D56" s="26">
        <v>64</v>
      </c>
      <c r="F56" s="4">
        <v>0</v>
      </c>
    </row>
    <row r="57" spans="1:6" ht="12.75">
      <c r="A57" t="s">
        <v>81</v>
      </c>
      <c r="D57" s="26">
        <v>-89046</v>
      </c>
      <c r="F57" s="4">
        <v>-91176</v>
      </c>
    </row>
    <row r="58" spans="4:7" ht="15" customHeight="1" thickBot="1">
      <c r="D58" s="31">
        <f>SUM(D53:D57)</f>
        <v>-64886</v>
      </c>
      <c r="F58" s="31">
        <f>SUM(F53:F57)</f>
        <v>-71046</v>
      </c>
      <c r="G58" s="26">
        <f>F48-F58</f>
        <v>0</v>
      </c>
    </row>
    <row r="59" spans="4:6" ht="13.5" thickTop="1">
      <c r="D59" s="39">
        <f>D48-D58</f>
        <v>0</v>
      </c>
      <c r="F59" s="39">
        <f>F48-F58</f>
        <v>0</v>
      </c>
    </row>
    <row r="60" spans="4:6" ht="12.75">
      <c r="D60" s="39"/>
      <c r="F60" s="39"/>
    </row>
    <row r="61" spans="1:4" ht="12.75">
      <c r="A61" t="s">
        <v>18</v>
      </c>
      <c r="D61" s="26"/>
    </row>
    <row r="62" spans="1:4" ht="12.75">
      <c r="A62" t="s">
        <v>103</v>
      </c>
      <c r="D62" s="26"/>
    </row>
    <row r="63" spans="1:4" ht="12.75">
      <c r="A63" t="s">
        <v>161</v>
      </c>
      <c r="D63" s="26"/>
    </row>
    <row r="64" spans="1:4" ht="12.75">
      <c r="A64" t="s">
        <v>104</v>
      </c>
      <c r="D64" s="26"/>
    </row>
    <row r="65" ht="12.75">
      <c r="D65" s="26"/>
    </row>
    <row r="66" spans="1:4" ht="12.75">
      <c r="A66" t="s">
        <v>84</v>
      </c>
      <c r="D66" s="26"/>
    </row>
    <row r="67" spans="1:4" ht="12.75">
      <c r="A67" t="s">
        <v>123</v>
      </c>
      <c r="D67" s="26"/>
    </row>
    <row r="68" ht="12.75">
      <c r="D68" s="26"/>
    </row>
    <row r="70" spans="1:3" ht="12.75">
      <c r="A70" s="40" t="s">
        <v>85</v>
      </c>
      <c r="B70" s="36" t="s">
        <v>92</v>
      </c>
      <c r="C70" s="36"/>
    </row>
    <row r="71" ht="12.75">
      <c r="A71" s="42" t="s">
        <v>137</v>
      </c>
    </row>
    <row r="72" ht="12.75">
      <c r="A72" s="40" t="s">
        <v>136</v>
      </c>
    </row>
  </sheetData>
  <printOptions/>
  <pageMargins left="1" right="0.5" top="0.5" bottom="0.25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Shze Keng Kooi</cp:lastModifiedBy>
  <cp:lastPrinted>2004-08-20T02:37:51Z</cp:lastPrinted>
  <dcterms:created xsi:type="dcterms:W3CDTF">2003-08-15T04:16:24Z</dcterms:created>
  <dcterms:modified xsi:type="dcterms:W3CDTF">2004-05-25T01:20:17Z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